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30"/>
  </bookViews>
  <sheets>
    <sheet name="Отчет" sheetId="1" r:id="rId1"/>
    <sheet name="Отчет (2)" sheetId="2" r:id="rId2"/>
  </sheets>
  <definedNames>
    <definedName name="hisobraqam" localSheetId="1">'Отчет (2)'!#REF!</definedName>
    <definedName name="hisobraqam">Отчет!#REF!</definedName>
    <definedName name="ImportRow" localSheetId="1">'Отчет (2)'!#REF!</definedName>
    <definedName name="ImportRow">Отчет!#REF!</definedName>
    <definedName name="OnDate" localSheetId="1">'Отчет (2)'!$A$2</definedName>
    <definedName name="OnDate">Отчет!$A$2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" l="1"/>
  <c r="C9" i="2"/>
  <c r="E9" i="2"/>
  <c r="E7" i="2"/>
  <c r="C7" i="2"/>
  <c r="I24" i="2"/>
  <c r="I23" i="2"/>
  <c r="I22" i="2"/>
  <c r="I20" i="2"/>
  <c r="I19" i="2"/>
  <c r="I18" i="2"/>
  <c r="I17" i="2"/>
  <c r="I16" i="2"/>
  <c r="I15" i="2"/>
  <c r="I14" i="2"/>
  <c r="I13" i="2"/>
  <c r="I12" i="2"/>
  <c r="I11" i="2"/>
  <c r="I10" i="2"/>
  <c r="I8" i="2"/>
  <c r="I6" i="2"/>
  <c r="H24" i="2"/>
  <c r="H23" i="2"/>
  <c r="H22" i="2"/>
  <c r="H20" i="2"/>
  <c r="H19" i="2"/>
  <c r="H17" i="2"/>
  <c r="H16" i="2"/>
  <c r="H15" i="2"/>
  <c r="H14" i="2"/>
  <c r="H13" i="2"/>
  <c r="H12" i="2"/>
  <c r="H11" i="2"/>
  <c r="H10" i="2"/>
  <c r="H8" i="2"/>
  <c r="H6" i="2"/>
  <c r="E25" i="2"/>
  <c r="C25" i="2"/>
  <c r="I7" i="2" l="1"/>
  <c r="F26" i="2"/>
  <c r="G10" i="2" s="1"/>
  <c r="H7" i="2"/>
  <c r="I9" i="2"/>
  <c r="I25" i="2"/>
  <c r="H25" i="2"/>
  <c r="E26" i="2"/>
  <c r="C26" i="2"/>
  <c r="D10" i="2" s="1"/>
  <c r="G6" i="2" l="1"/>
  <c r="G26" i="2" s="1"/>
  <c r="I26" i="2"/>
  <c r="H26" i="2"/>
  <c r="D6" i="2"/>
  <c r="D26" i="2" s="1"/>
</calcChain>
</file>

<file path=xl/sharedStrings.xml><?xml version="1.0" encoding="utf-8"?>
<sst xmlns="http://schemas.openxmlformats.org/spreadsheetml/2006/main" count="194" uniqueCount="140">
  <si>
    <t>за c 01.01.2023 по 31.12.2023 года</t>
  </si>
  <si>
    <t>Наименование расходов</t>
  </si>
  <si>
    <t>Код расходов</t>
  </si>
  <si>
    <t>Код строки</t>
  </si>
  <si>
    <t>По уточнённой смете</t>
  </si>
  <si>
    <t>Кассовый расходы</t>
  </si>
  <si>
    <t>(Бух.Учет)Кассовый расходы</t>
  </si>
  <si>
    <t>Остаток по смете</t>
  </si>
  <si>
    <t>Заработная плата</t>
  </si>
  <si>
    <t>4110000</t>
  </si>
  <si>
    <t>01</t>
  </si>
  <si>
    <t>Заработная плата в денежной форме</t>
  </si>
  <si>
    <t>4111000</t>
  </si>
  <si>
    <t>02</t>
  </si>
  <si>
    <t>Основная заработная плата</t>
  </si>
  <si>
    <t>4111100</t>
  </si>
  <si>
    <t>03</t>
  </si>
  <si>
    <t>I-группа "Заработная плата и приравненные к ней платежи"</t>
  </si>
  <si>
    <t>X</t>
  </si>
  <si>
    <t>04</t>
  </si>
  <si>
    <t>Взносы / отчисления на социальные нужды</t>
  </si>
  <si>
    <t>4120000</t>
  </si>
  <si>
    <t>05</t>
  </si>
  <si>
    <t>Реально производимые взносы/отчисления на социальные нужды</t>
  </si>
  <si>
    <t>4121000</t>
  </si>
  <si>
    <t>06</t>
  </si>
  <si>
    <t>Единый социальный платеж</t>
  </si>
  <si>
    <t>4121100</t>
  </si>
  <si>
    <t>07</t>
  </si>
  <si>
    <t>II-группа "Начисления на заработную плату"</t>
  </si>
  <si>
    <t>08</t>
  </si>
  <si>
    <t>РАСХОДЫ ПО ТОВАРАМ И УСЛУГАМ</t>
  </si>
  <si>
    <t>4200000</t>
  </si>
  <si>
    <t>09</t>
  </si>
  <si>
    <t>Командировочные расходы</t>
  </si>
  <si>
    <t>4210000</t>
  </si>
  <si>
    <t>10</t>
  </si>
  <si>
    <t>В пределах республики</t>
  </si>
  <si>
    <t>4211000</t>
  </si>
  <si>
    <t>11</t>
  </si>
  <si>
    <t>Связанные с зарубежными поездками</t>
  </si>
  <si>
    <t>4212000</t>
  </si>
  <si>
    <t>12</t>
  </si>
  <si>
    <t>Содержание и текущий ремонт</t>
  </si>
  <si>
    <t>4230000</t>
  </si>
  <si>
    <t>13</t>
  </si>
  <si>
    <t>Машины, оборудования и техника</t>
  </si>
  <si>
    <t>4234000</t>
  </si>
  <si>
    <t>14</t>
  </si>
  <si>
    <t>Прочие машины, оборудования, техника и передаточные устройства</t>
  </si>
  <si>
    <t>4234900</t>
  </si>
  <si>
    <t>15</t>
  </si>
  <si>
    <t>Мебель и офисное оборудование</t>
  </si>
  <si>
    <t>4234910</t>
  </si>
  <si>
    <t>16</t>
  </si>
  <si>
    <t>Компьютерное оборудование, вычислительная и аудио-видео техника</t>
  </si>
  <si>
    <t>4234920</t>
  </si>
  <si>
    <t>17</t>
  </si>
  <si>
    <t>Другие машины, оборудование и техника</t>
  </si>
  <si>
    <t>4234990</t>
  </si>
  <si>
    <t>18</t>
  </si>
  <si>
    <t>Расходы запасов материальных оборотных средств</t>
  </si>
  <si>
    <t>4250000</t>
  </si>
  <si>
    <t>19</t>
  </si>
  <si>
    <t>Прочие материальные оборотные средства</t>
  </si>
  <si>
    <t>4252000</t>
  </si>
  <si>
    <t>20</t>
  </si>
  <si>
    <t>Товарно-материальных запасов</t>
  </si>
  <si>
    <t>4252100</t>
  </si>
  <si>
    <t>21</t>
  </si>
  <si>
    <t>Товарно-материальных запасов (кроме бумаги)</t>
  </si>
  <si>
    <t>4252110</t>
  </si>
  <si>
    <t>22</t>
  </si>
  <si>
    <t>Расходы на приобретение бумаги</t>
  </si>
  <si>
    <t>4252120</t>
  </si>
  <si>
    <t>23</t>
  </si>
  <si>
    <t>Другие расходы на приобретение товаров и услуг</t>
  </si>
  <si>
    <t>4290000</t>
  </si>
  <si>
    <t>24</t>
  </si>
  <si>
    <t>Расходы на обучение</t>
  </si>
  <si>
    <t>4291000</t>
  </si>
  <si>
    <t>25</t>
  </si>
  <si>
    <t>Телефонные, телекоммуникационные и информационные услуги</t>
  </si>
  <si>
    <t>4292000</t>
  </si>
  <si>
    <t>26</t>
  </si>
  <si>
    <t>Телефонные, телеграфные и почтовые услуги</t>
  </si>
  <si>
    <t>4292100</t>
  </si>
  <si>
    <t>27</t>
  </si>
  <si>
    <t>Информационные и коммуникационные услуги</t>
  </si>
  <si>
    <t>4292200</t>
  </si>
  <si>
    <t>28</t>
  </si>
  <si>
    <t>Прочие расходы на приобретение товаров и услуг</t>
  </si>
  <si>
    <t>4299000</t>
  </si>
  <si>
    <t>29</t>
  </si>
  <si>
    <t>4299990</t>
  </si>
  <si>
    <t>30</t>
  </si>
  <si>
    <t>РАСХОДЫ ПО ОСНОВНЫМ СРЕДСТВАМ</t>
  </si>
  <si>
    <t>4300000</t>
  </si>
  <si>
    <t>31</t>
  </si>
  <si>
    <t>Приобретение основных средств</t>
  </si>
  <si>
    <t>4350000</t>
  </si>
  <si>
    <t>32</t>
  </si>
  <si>
    <t>4354000</t>
  </si>
  <si>
    <t>33</t>
  </si>
  <si>
    <t>Прочие машины и оборудование</t>
  </si>
  <si>
    <t>4354900</t>
  </si>
  <si>
    <t>34</t>
  </si>
  <si>
    <t>Прочая техника</t>
  </si>
  <si>
    <t>4354990</t>
  </si>
  <si>
    <t>35</t>
  </si>
  <si>
    <t>ДРУГИЕ РАСХОДЫ</t>
  </si>
  <si>
    <t>4800000</t>
  </si>
  <si>
    <t>36</t>
  </si>
  <si>
    <t>Различные прочие расходы</t>
  </si>
  <si>
    <t>4820000</t>
  </si>
  <si>
    <t>37</t>
  </si>
  <si>
    <t>Текущие</t>
  </si>
  <si>
    <t>4821000</t>
  </si>
  <si>
    <t>38</t>
  </si>
  <si>
    <t>4821100</t>
  </si>
  <si>
    <t>39</t>
  </si>
  <si>
    <t>Электрон давлат харидларида иштирок этиш учун закалат тулови харажатлари</t>
  </si>
  <si>
    <t>4821140</t>
  </si>
  <si>
    <t>40</t>
  </si>
  <si>
    <t>Прочие расходы</t>
  </si>
  <si>
    <t>4821190</t>
  </si>
  <si>
    <t>41</t>
  </si>
  <si>
    <t>IV-группа "Другие расходы"</t>
  </si>
  <si>
    <t>42</t>
  </si>
  <si>
    <t>Всего расходов</t>
  </si>
  <si>
    <t>43</t>
  </si>
  <si>
    <t>По утверждённой смете</t>
  </si>
  <si>
    <t>2023 год</t>
  </si>
  <si>
    <t>Рост против утв. смете 2023 года</t>
  </si>
  <si>
    <t>Рост против уточ. смете 2023 года</t>
  </si>
  <si>
    <t>4354920</t>
  </si>
  <si>
    <t xml:space="preserve">Компьютерное оборудование, вычислительная, аудио-видео техника, информационная технология и принадлежности
</t>
  </si>
  <si>
    <t xml:space="preserve">Распределение </t>
  </si>
  <si>
    <t>О Т Ч Е Т
об исполнении сметы расходов по внебюджетной смете расходов Фонда развития Главного медицинского управления</t>
  </si>
  <si>
    <t>Прогноз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</si>
</sst>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&quot; &quot;??_р_._-;_-@_-"/>
  </numFmts>
  <fonts count="13" x14ac:knownFonts="1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164" fontId="7" fillId="0" borderId="0"/>
  </cellStyleXfs>
  <cellXfs count="70">
    <xf numFmtId="0" fontId="0" fillId="0" borderId="0" xfId="0" applyNumberFormat="1" applyFont="1" applyFill="1" applyBorder="1" applyProtection="1"/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justify" vertical="center" wrapText="1"/>
    </xf>
    <xf numFmtId="49" fontId="5" fillId="2" borderId="1" xfId="1" applyNumberFormat="1" applyFont="1" applyFill="1" applyBorder="1" applyAlignment="1" applyProtection="1">
      <alignment horizontal="center" vertical="center" wrapText="1"/>
    </xf>
    <xf numFmtId="49" fontId="6" fillId="2" borderId="1" xfId="2" applyNumberFormat="1" applyFont="1" applyFill="1" applyBorder="1" applyAlignment="1" applyProtection="1">
      <alignment horizontal="center" vertical="center"/>
    </xf>
    <xf numFmtId="165" fontId="6" fillId="2" borderId="1" xfId="2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9" fillId="2" borderId="1" xfId="1" applyNumberFormat="1" applyFont="1" applyFill="1" applyBorder="1" applyAlignment="1" applyProtection="1">
      <alignment horizontal="justify" vertical="center" wrapText="1"/>
    </xf>
    <xf numFmtId="49" fontId="3" fillId="2" borderId="1" xfId="1" applyNumberFormat="1" applyFont="1" applyFill="1" applyBorder="1" applyAlignment="1" applyProtection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/>
    </xf>
    <xf numFmtId="165" fontId="10" fillId="2" borderId="1" xfId="2" applyNumberFormat="1" applyFont="1" applyFill="1" applyBorder="1" applyAlignment="1" applyProtection="1">
      <alignment horizontal="center" vertical="center"/>
    </xf>
    <xf numFmtId="165" fontId="6" fillId="2" borderId="3" xfId="2" applyNumberFormat="1" applyFont="1" applyFill="1" applyBorder="1" applyAlignment="1" applyProtection="1">
      <alignment horizontal="center" vertical="center"/>
    </xf>
    <xf numFmtId="165" fontId="6" fillId="2" borderId="4" xfId="2" applyNumberFormat="1" applyFont="1" applyFill="1" applyBorder="1" applyAlignment="1" applyProtection="1">
      <alignment horizontal="center" vertical="center"/>
    </xf>
    <xf numFmtId="165" fontId="10" fillId="2" borderId="3" xfId="2" applyNumberFormat="1" applyFont="1" applyFill="1" applyBorder="1" applyAlignment="1" applyProtection="1">
      <alignment horizontal="center" vertical="center"/>
    </xf>
    <xf numFmtId="165" fontId="10" fillId="2" borderId="4" xfId="2" applyNumberFormat="1" applyFont="1" applyFill="1" applyBorder="1" applyAlignment="1" applyProtection="1">
      <alignment horizontal="center" vertical="center"/>
    </xf>
    <xf numFmtId="165" fontId="6" fillId="2" borderId="5" xfId="2" applyNumberFormat="1" applyFont="1" applyFill="1" applyBorder="1" applyAlignment="1" applyProtection="1">
      <alignment horizontal="center" vertical="center"/>
    </xf>
    <xf numFmtId="165" fontId="6" fillId="2" borderId="6" xfId="2" applyNumberFormat="1" applyFont="1" applyFill="1" applyBorder="1" applyAlignment="1" applyProtection="1">
      <alignment horizontal="center" vertical="center"/>
    </xf>
    <xf numFmtId="165" fontId="6" fillId="2" borderId="8" xfId="2" applyNumberFormat="1" applyFont="1" applyFill="1" applyBorder="1" applyAlignment="1" applyProtection="1">
      <alignment horizontal="center" vertical="center"/>
    </xf>
    <xf numFmtId="0" fontId="9" fillId="2" borderId="3" xfId="1" applyNumberFormat="1" applyFont="1" applyFill="1" applyBorder="1" applyAlignment="1" applyProtection="1">
      <alignment horizontal="justify" vertical="center" wrapText="1"/>
    </xf>
    <xf numFmtId="0" fontId="4" fillId="2" borderId="3" xfId="1" applyNumberFormat="1" applyFont="1" applyFill="1" applyBorder="1" applyAlignment="1" applyProtection="1">
      <alignment horizontal="justify" vertical="center" wrapText="1"/>
    </xf>
    <xf numFmtId="0" fontId="9" fillId="2" borderId="11" xfId="1" applyNumberFormat="1" applyFont="1" applyFill="1" applyBorder="1" applyAlignment="1" applyProtection="1">
      <alignment horizontal="justify" vertical="center" wrapText="1"/>
    </xf>
    <xf numFmtId="165" fontId="10" fillId="2" borderId="11" xfId="2" applyNumberFormat="1" applyFont="1" applyFill="1" applyBorder="1" applyAlignment="1" applyProtection="1">
      <alignment horizontal="center" vertical="center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165" fontId="10" fillId="2" borderId="14" xfId="2" applyNumberFormat="1" applyFont="1" applyFill="1" applyBorder="1" applyAlignment="1" applyProtection="1">
      <alignment horizontal="center" vertical="center"/>
    </xf>
    <xf numFmtId="165" fontId="6" fillId="2" borderId="2" xfId="2" applyNumberFormat="1" applyFont="1" applyFill="1" applyBorder="1" applyAlignment="1" applyProtection="1">
      <alignment horizontal="center" vertical="center"/>
    </xf>
    <xf numFmtId="165" fontId="10" fillId="2" borderId="2" xfId="2" applyNumberFormat="1" applyFont="1" applyFill="1" applyBorder="1" applyAlignment="1" applyProtection="1">
      <alignment horizontal="center" vertical="center"/>
    </xf>
    <xf numFmtId="0" fontId="4" fillId="2" borderId="18" xfId="1" applyNumberFormat="1" applyFont="1" applyFill="1" applyBorder="1" applyAlignment="1" applyProtection="1">
      <alignment horizontal="justify" vertical="center" wrapText="1"/>
    </xf>
    <xf numFmtId="0" fontId="4" fillId="2" borderId="23" xfId="1" applyNumberFormat="1" applyFont="1" applyFill="1" applyBorder="1" applyAlignment="1" applyProtection="1">
      <alignment horizontal="justify" vertical="center" wrapText="1"/>
    </xf>
    <xf numFmtId="49" fontId="5" fillId="2" borderId="24" xfId="1" applyNumberFormat="1" applyFont="1" applyFill="1" applyBorder="1" applyAlignment="1" applyProtection="1">
      <alignment horizontal="center" vertical="center" wrapText="1"/>
    </xf>
    <xf numFmtId="165" fontId="6" fillId="2" borderId="23" xfId="2" applyNumberFormat="1" applyFont="1" applyFill="1" applyBorder="1" applyAlignment="1" applyProtection="1">
      <alignment horizontal="center" vertical="center"/>
    </xf>
    <xf numFmtId="165" fontId="6" fillId="2" borderId="25" xfId="2" applyNumberFormat="1" applyFont="1" applyFill="1" applyBorder="1" applyAlignment="1" applyProtection="1">
      <alignment horizontal="center" vertical="center"/>
    </xf>
    <xf numFmtId="165" fontId="6" fillId="2" borderId="24" xfId="2" applyNumberFormat="1" applyFont="1" applyFill="1" applyBorder="1" applyAlignment="1" applyProtection="1">
      <alignment horizontal="center" vertical="center"/>
    </xf>
    <xf numFmtId="0" fontId="9" fillId="2" borderId="3" xfId="1" applyNumberFormat="1" applyFont="1" applyFill="1" applyBorder="1" applyAlignment="1" applyProtection="1">
      <alignment horizontal="justify" vertical="top" wrapText="1"/>
    </xf>
    <xf numFmtId="165" fontId="10" fillId="2" borderId="9" xfId="2" applyNumberFormat="1" applyFont="1" applyFill="1" applyBorder="1" applyAlignment="1" applyProtection="1">
      <alignment horizontal="center" vertical="center"/>
    </xf>
    <xf numFmtId="165" fontId="10" fillId="2" borderId="10" xfId="2" applyNumberFormat="1" applyFont="1" applyFill="1" applyBorder="1" applyAlignment="1" applyProtection="1">
      <alignment horizontal="center" vertical="center"/>
    </xf>
    <xf numFmtId="165" fontId="10" fillId="2" borderId="15" xfId="2" applyNumberFormat="1" applyFont="1" applyFill="1" applyBorder="1" applyAlignment="1" applyProtection="1">
      <alignment horizontal="center" vertical="center"/>
    </xf>
    <xf numFmtId="49" fontId="3" fillId="2" borderId="14" xfId="1" applyNumberFormat="1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5" fillId="2" borderId="20" xfId="1" applyNumberFormat="1" applyFont="1" applyFill="1" applyBorder="1" applyAlignment="1" applyProtection="1">
      <alignment horizontal="center" vertical="center" wrapText="1"/>
    </xf>
    <xf numFmtId="165" fontId="6" fillId="2" borderId="27" xfId="2" applyNumberFormat="1" applyFont="1" applyFill="1" applyBorder="1" applyAlignment="1" applyProtection="1">
      <alignment horizontal="center" vertical="center"/>
    </xf>
    <xf numFmtId="165" fontId="6" fillId="2" borderId="28" xfId="2" applyNumberFormat="1" applyFont="1" applyFill="1" applyBorder="1" applyAlignment="1" applyProtection="1">
      <alignment horizontal="center" vertical="center"/>
    </xf>
    <xf numFmtId="165" fontId="6" fillId="2" borderId="13" xfId="2" applyNumberFormat="1" applyFont="1" applyFill="1" applyBorder="1" applyAlignment="1" applyProtection="1">
      <alignment horizontal="center" vertical="center"/>
    </xf>
    <xf numFmtId="0" fontId="3" fillId="2" borderId="22" xfId="1" applyNumberFormat="1" applyFont="1" applyFill="1" applyBorder="1" applyAlignment="1" applyProtection="1">
      <alignment horizontal="center" vertical="center" wrapText="1"/>
    </xf>
    <xf numFmtId="0" fontId="3" fillId="2" borderId="19" xfId="1" applyNumberFormat="1" applyFont="1" applyFill="1" applyBorder="1" applyAlignment="1" applyProtection="1">
      <alignment horizontal="center" vertical="center" wrapText="1"/>
    </xf>
    <xf numFmtId="0" fontId="3" fillId="2" borderId="21" xfId="1" applyNumberFormat="1" applyFont="1" applyFill="1" applyBorder="1" applyAlignment="1" applyProtection="1">
      <alignment horizontal="center" vertical="center" wrapText="1"/>
    </xf>
    <xf numFmtId="43" fontId="8" fillId="0" borderId="0" xfId="0" applyNumberFormat="1" applyFont="1" applyFill="1" applyBorder="1" applyProtection="1"/>
    <xf numFmtId="0" fontId="3" fillId="2" borderId="30" xfId="1" applyNumberFormat="1" applyFont="1" applyFill="1" applyBorder="1" applyAlignment="1" applyProtection="1">
      <alignment horizontal="center" vertical="center" wrapText="1"/>
    </xf>
    <xf numFmtId="165" fontId="6" fillId="2" borderId="16" xfId="2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5" fontId="6" fillId="2" borderId="19" xfId="2" applyNumberFormat="1" applyFont="1" applyFill="1" applyBorder="1" applyAlignment="1" applyProtection="1">
      <alignment horizontal="center" vertical="center"/>
    </xf>
    <xf numFmtId="165" fontId="6" fillId="2" borderId="31" xfId="2" applyNumberFormat="1" applyFont="1" applyFill="1" applyBorder="1" applyAlignment="1" applyProtection="1">
      <alignment horizontal="center" vertical="center"/>
    </xf>
    <xf numFmtId="165" fontId="6" fillId="2" borderId="29" xfId="2" applyNumberFormat="1" applyFont="1" applyFill="1" applyBorder="1" applyAlignment="1" applyProtection="1">
      <alignment horizontal="center" vertical="center"/>
    </xf>
    <xf numFmtId="165" fontId="6" fillId="2" borderId="32" xfId="2" applyNumberFormat="1" applyFont="1" applyFill="1" applyBorder="1" applyAlignment="1" applyProtection="1">
      <alignment horizontal="center" vertical="center"/>
    </xf>
    <xf numFmtId="165" fontId="6" fillId="2" borderId="12" xfId="2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7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3" fillId="2" borderId="9" xfId="1" applyNumberFormat="1" applyFont="1" applyFill="1" applyBorder="1" applyAlignment="1" applyProtection="1">
      <alignment horizontal="center" vertical="center" wrapText="1"/>
    </xf>
    <xf numFmtId="0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26" xfId="1" applyNumberFormat="1" applyFont="1" applyFill="1" applyBorder="1" applyAlignment="1" applyProtection="1">
      <alignment horizontal="center" vertical="center" wrapText="1"/>
    </xf>
    <xf numFmtId="0" fontId="3" fillId="2" borderId="13" xfId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</cellXfs>
  <cellStyles count="3">
    <cellStyle name="Обычный" xfId="0" builtinId="0"/>
    <cellStyle name="Обычный 4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zoomScale="110" zoomScaleNormal="110" workbookViewId="0">
      <selection activeCell="E7" sqref="E7"/>
    </sheetView>
  </sheetViews>
  <sheetFormatPr defaultRowHeight="15" customHeight="1" x14ac:dyDescent="0.25"/>
  <cols>
    <col min="1" max="1" width="63" style="7" customWidth="1"/>
    <col min="2" max="2" width="11.7109375" style="7" customWidth="1"/>
    <col min="3" max="3" width="8" style="7" customWidth="1"/>
    <col min="4" max="4" width="15.7109375" style="8" bestFit="1" customWidth="1"/>
    <col min="5" max="6" width="15.7109375" style="7" bestFit="1" customWidth="1"/>
    <col min="7" max="7" width="18.140625" style="7" customWidth="1"/>
    <col min="8" max="8" width="15.42578125" style="7" customWidth="1"/>
    <col min="9" max="9" width="9.140625" style="7" customWidth="1"/>
    <col min="10" max="16384" width="9.140625" style="7"/>
  </cols>
  <sheetData>
    <row r="1" spans="1:9" ht="30.75" customHeight="1" x14ac:dyDescent="0.25">
      <c r="A1" s="67" t="s">
        <v>138</v>
      </c>
      <c r="B1" s="67"/>
      <c r="C1" s="67"/>
      <c r="D1" s="67"/>
      <c r="E1" s="67"/>
      <c r="F1" s="67"/>
      <c r="G1" s="67"/>
      <c r="H1" s="67"/>
      <c r="I1" s="69"/>
    </row>
    <row r="2" spans="1:9" ht="15" customHeight="1" x14ac:dyDescent="0.25">
      <c r="A2" s="52" t="s">
        <v>0</v>
      </c>
      <c r="B2" s="52"/>
      <c r="C2" s="52"/>
      <c r="D2" s="52"/>
      <c r="E2" s="52"/>
      <c r="F2" s="52"/>
      <c r="G2" s="52"/>
      <c r="H2" s="52"/>
    </row>
    <row r="3" spans="1:9" ht="8.25" customHeight="1" x14ac:dyDescent="0.25"/>
    <row r="4" spans="1:9" ht="51" customHeight="1" x14ac:dyDescent="0.25">
      <c r="A4" s="1" t="s">
        <v>1</v>
      </c>
      <c r="B4" s="1" t="s">
        <v>2</v>
      </c>
      <c r="C4" s="1" t="s">
        <v>3</v>
      </c>
      <c r="D4" s="1" t="s">
        <v>131</v>
      </c>
      <c r="E4" s="1" t="s">
        <v>4</v>
      </c>
      <c r="F4" s="1" t="s">
        <v>5</v>
      </c>
      <c r="G4" s="1" t="s">
        <v>6</v>
      </c>
      <c r="H4" s="1" t="s">
        <v>7</v>
      </c>
    </row>
    <row r="5" spans="1:9" x14ac:dyDescent="0.25">
      <c r="A5" s="2" t="s">
        <v>8</v>
      </c>
      <c r="B5" s="3" t="s">
        <v>9</v>
      </c>
      <c r="C5" s="4" t="s">
        <v>10</v>
      </c>
      <c r="D5" s="5">
        <v>1586247000</v>
      </c>
      <c r="E5" s="5">
        <v>1661469000</v>
      </c>
      <c r="F5" s="5">
        <v>1635656283</v>
      </c>
      <c r="G5" s="5">
        <v>1635656283</v>
      </c>
      <c r="H5" s="5">
        <v>25812717</v>
      </c>
    </row>
    <row r="6" spans="1:9" x14ac:dyDescent="0.25">
      <c r="A6" s="2" t="s">
        <v>11</v>
      </c>
      <c r="B6" s="3" t="s">
        <v>12</v>
      </c>
      <c r="C6" s="4" t="s">
        <v>13</v>
      </c>
      <c r="D6" s="5">
        <v>1586247000</v>
      </c>
      <c r="E6" s="5">
        <v>1661469000</v>
      </c>
      <c r="F6" s="5">
        <v>1635656283</v>
      </c>
      <c r="G6" s="5">
        <v>1635656283</v>
      </c>
      <c r="H6" s="5">
        <v>25812717</v>
      </c>
    </row>
    <row r="7" spans="1:9" s="8" customFormat="1" x14ac:dyDescent="0.25">
      <c r="A7" s="9" t="s">
        <v>14</v>
      </c>
      <c r="B7" s="10" t="s">
        <v>15</v>
      </c>
      <c r="C7" s="11" t="s">
        <v>16</v>
      </c>
      <c r="D7" s="12">
        <v>1586247000</v>
      </c>
      <c r="E7" s="12">
        <v>1661469000</v>
      </c>
      <c r="F7" s="12">
        <v>1635656283</v>
      </c>
      <c r="G7" s="12">
        <v>1635656283</v>
      </c>
      <c r="H7" s="12">
        <v>25812717</v>
      </c>
    </row>
    <row r="8" spans="1:9" x14ac:dyDescent="0.25">
      <c r="A8" s="2" t="s">
        <v>17</v>
      </c>
      <c r="B8" s="3" t="s">
        <v>18</v>
      </c>
      <c r="C8" s="4" t="s">
        <v>19</v>
      </c>
      <c r="D8" s="5">
        <v>1586247000</v>
      </c>
      <c r="E8" s="5">
        <v>1661469000</v>
      </c>
      <c r="F8" s="5">
        <v>1635656283</v>
      </c>
      <c r="G8" s="5">
        <v>1635656283</v>
      </c>
      <c r="H8" s="5">
        <v>25812717</v>
      </c>
    </row>
    <row r="9" spans="1:9" x14ac:dyDescent="0.25">
      <c r="A9" s="2" t="s">
        <v>20</v>
      </c>
      <c r="B9" s="3" t="s">
        <v>21</v>
      </c>
      <c r="C9" s="4" t="s">
        <v>22</v>
      </c>
      <c r="D9" s="5">
        <v>383737000</v>
      </c>
      <c r="E9" s="5">
        <v>402541000</v>
      </c>
      <c r="F9" s="5">
        <v>379421472</v>
      </c>
      <c r="G9" s="5">
        <v>379421472</v>
      </c>
      <c r="H9" s="5">
        <v>23119528</v>
      </c>
    </row>
    <row r="10" spans="1:9" x14ac:dyDescent="0.25">
      <c r="A10" s="2" t="s">
        <v>23</v>
      </c>
      <c r="B10" s="3" t="s">
        <v>24</v>
      </c>
      <c r="C10" s="4" t="s">
        <v>25</v>
      </c>
      <c r="D10" s="5">
        <v>383737000</v>
      </c>
      <c r="E10" s="5">
        <v>402541000</v>
      </c>
      <c r="F10" s="5">
        <v>379421472</v>
      </c>
      <c r="G10" s="5">
        <v>379421472</v>
      </c>
      <c r="H10" s="5">
        <v>23119528</v>
      </c>
    </row>
    <row r="11" spans="1:9" s="8" customFormat="1" x14ac:dyDescent="0.25">
      <c r="A11" s="9" t="s">
        <v>26</v>
      </c>
      <c r="B11" s="10" t="s">
        <v>27</v>
      </c>
      <c r="C11" s="11" t="s">
        <v>28</v>
      </c>
      <c r="D11" s="12">
        <v>383737000</v>
      </c>
      <c r="E11" s="12">
        <v>402541000</v>
      </c>
      <c r="F11" s="12">
        <v>379421472</v>
      </c>
      <c r="G11" s="12">
        <v>379421472</v>
      </c>
      <c r="H11" s="12">
        <v>23119528</v>
      </c>
    </row>
    <row r="12" spans="1:9" x14ac:dyDescent="0.25">
      <c r="A12" s="2" t="s">
        <v>29</v>
      </c>
      <c r="B12" s="3" t="s">
        <v>18</v>
      </c>
      <c r="C12" s="4" t="s">
        <v>30</v>
      </c>
      <c r="D12" s="5">
        <v>383737000</v>
      </c>
      <c r="E12" s="5">
        <v>402541000</v>
      </c>
      <c r="F12" s="5">
        <v>379421472</v>
      </c>
      <c r="G12" s="5">
        <v>379421472</v>
      </c>
      <c r="H12" s="5">
        <v>23119528</v>
      </c>
    </row>
    <row r="13" spans="1:9" x14ac:dyDescent="0.25">
      <c r="A13" s="2" t="s">
        <v>31</v>
      </c>
      <c r="B13" s="3" t="s">
        <v>32</v>
      </c>
      <c r="C13" s="4" t="s">
        <v>33</v>
      </c>
      <c r="D13" s="5">
        <v>367000000</v>
      </c>
      <c r="E13" s="5">
        <v>367000000</v>
      </c>
      <c r="F13" s="5">
        <v>26554987.899999999</v>
      </c>
      <c r="G13" s="5">
        <v>26554987.899999999</v>
      </c>
      <c r="H13" s="5">
        <v>340445012.10000002</v>
      </c>
    </row>
    <row r="14" spans="1:9" x14ac:dyDescent="0.25">
      <c r="A14" s="2" t="s">
        <v>34</v>
      </c>
      <c r="B14" s="3" t="s">
        <v>35</v>
      </c>
      <c r="C14" s="4" t="s">
        <v>36</v>
      </c>
      <c r="D14" s="5">
        <v>250000000</v>
      </c>
      <c r="E14" s="5">
        <v>71000000</v>
      </c>
      <c r="F14" s="5">
        <v>3731960</v>
      </c>
      <c r="G14" s="5">
        <v>3731960</v>
      </c>
      <c r="H14" s="5">
        <v>67268040</v>
      </c>
    </row>
    <row r="15" spans="1:9" s="8" customFormat="1" x14ac:dyDescent="0.25">
      <c r="A15" s="9" t="s">
        <v>37</v>
      </c>
      <c r="B15" s="10" t="s">
        <v>38</v>
      </c>
      <c r="C15" s="11" t="s">
        <v>39</v>
      </c>
      <c r="D15" s="12">
        <v>50000000</v>
      </c>
      <c r="E15" s="12">
        <v>20000000</v>
      </c>
      <c r="F15" s="12">
        <v>0</v>
      </c>
      <c r="G15" s="12">
        <v>0</v>
      </c>
      <c r="H15" s="12">
        <v>20000000</v>
      </c>
    </row>
    <row r="16" spans="1:9" s="8" customFormat="1" x14ac:dyDescent="0.25">
      <c r="A16" s="9" t="s">
        <v>40</v>
      </c>
      <c r="B16" s="10" t="s">
        <v>41</v>
      </c>
      <c r="C16" s="11" t="s">
        <v>42</v>
      </c>
      <c r="D16" s="12">
        <v>200000000</v>
      </c>
      <c r="E16" s="12">
        <v>51000000</v>
      </c>
      <c r="F16" s="12">
        <v>3731960</v>
      </c>
      <c r="G16" s="12">
        <v>3731960</v>
      </c>
      <c r="H16" s="12">
        <v>47268040</v>
      </c>
    </row>
    <row r="17" spans="1:8" x14ac:dyDescent="0.25">
      <c r="A17" s="2" t="s">
        <v>43</v>
      </c>
      <c r="B17" s="3" t="s">
        <v>44</v>
      </c>
      <c r="C17" s="4" t="s">
        <v>45</v>
      </c>
      <c r="D17" s="5">
        <v>120000000</v>
      </c>
      <c r="E17" s="5">
        <v>97000000</v>
      </c>
      <c r="F17" s="5">
        <v>7000000</v>
      </c>
      <c r="G17" s="5">
        <v>7000000</v>
      </c>
      <c r="H17" s="5">
        <v>90000000</v>
      </c>
    </row>
    <row r="18" spans="1:8" x14ac:dyDescent="0.25">
      <c r="A18" s="2" t="s">
        <v>46</v>
      </c>
      <c r="B18" s="3" t="s">
        <v>47</v>
      </c>
      <c r="C18" s="4" t="s">
        <v>48</v>
      </c>
      <c r="D18" s="5">
        <v>120000000</v>
      </c>
      <c r="E18" s="5">
        <v>97000000</v>
      </c>
      <c r="F18" s="5">
        <v>7000000</v>
      </c>
      <c r="G18" s="5">
        <v>7000000</v>
      </c>
      <c r="H18" s="5">
        <v>90000000</v>
      </c>
    </row>
    <row r="19" spans="1:8" x14ac:dyDescent="0.25">
      <c r="A19" s="2" t="s">
        <v>49</v>
      </c>
      <c r="B19" s="3" t="s">
        <v>50</v>
      </c>
      <c r="C19" s="4" t="s">
        <v>51</v>
      </c>
      <c r="D19" s="5">
        <v>120000000</v>
      </c>
      <c r="E19" s="5">
        <v>97000000</v>
      </c>
      <c r="F19" s="5">
        <v>7000000</v>
      </c>
      <c r="G19" s="5">
        <v>7000000</v>
      </c>
      <c r="H19" s="5">
        <v>90000000</v>
      </c>
    </row>
    <row r="20" spans="1:8" s="8" customFormat="1" x14ac:dyDescent="0.25">
      <c r="A20" s="9" t="s">
        <v>52</v>
      </c>
      <c r="B20" s="10" t="s">
        <v>53</v>
      </c>
      <c r="C20" s="11" t="s">
        <v>54</v>
      </c>
      <c r="D20" s="12">
        <v>20000000</v>
      </c>
      <c r="E20" s="12">
        <v>20000000</v>
      </c>
      <c r="F20" s="12">
        <v>0</v>
      </c>
      <c r="G20" s="12">
        <v>0</v>
      </c>
      <c r="H20" s="12">
        <v>20000000</v>
      </c>
    </row>
    <row r="21" spans="1:8" s="8" customFormat="1" x14ac:dyDescent="0.25">
      <c r="A21" s="9" t="s">
        <v>55</v>
      </c>
      <c r="B21" s="10" t="s">
        <v>56</v>
      </c>
      <c r="C21" s="11" t="s">
        <v>57</v>
      </c>
      <c r="D21" s="12">
        <v>60000000</v>
      </c>
      <c r="E21" s="12">
        <v>37000000</v>
      </c>
      <c r="F21" s="12">
        <v>7000000</v>
      </c>
      <c r="G21" s="12">
        <v>7000000</v>
      </c>
      <c r="H21" s="12">
        <v>30000000</v>
      </c>
    </row>
    <row r="22" spans="1:8" s="8" customFormat="1" x14ac:dyDescent="0.25">
      <c r="A22" s="9" t="s">
        <v>58</v>
      </c>
      <c r="B22" s="10" t="s">
        <v>59</v>
      </c>
      <c r="C22" s="11" t="s">
        <v>60</v>
      </c>
      <c r="D22" s="12">
        <v>40000000</v>
      </c>
      <c r="E22" s="12">
        <v>40000000</v>
      </c>
      <c r="F22" s="12">
        <v>0</v>
      </c>
      <c r="G22" s="12">
        <v>0</v>
      </c>
      <c r="H22" s="12">
        <v>40000000</v>
      </c>
    </row>
    <row r="23" spans="1:8" x14ac:dyDescent="0.25">
      <c r="A23" s="2" t="s">
        <v>61</v>
      </c>
      <c r="B23" s="3" t="s">
        <v>62</v>
      </c>
      <c r="C23" s="4" t="s">
        <v>63</v>
      </c>
      <c r="D23" s="5">
        <v>76000000</v>
      </c>
      <c r="E23" s="5">
        <v>56000000</v>
      </c>
      <c r="F23" s="5">
        <v>3520080</v>
      </c>
      <c r="G23" s="5">
        <v>3520080</v>
      </c>
      <c r="H23" s="5">
        <v>52479920</v>
      </c>
    </row>
    <row r="24" spans="1:8" x14ac:dyDescent="0.25">
      <c r="A24" s="2" t="s">
        <v>64</v>
      </c>
      <c r="B24" s="3" t="s">
        <v>65</v>
      </c>
      <c r="C24" s="4" t="s">
        <v>66</v>
      </c>
      <c r="D24" s="5">
        <v>76000000</v>
      </c>
      <c r="E24" s="5">
        <v>56000000</v>
      </c>
      <c r="F24" s="5">
        <v>3520080</v>
      </c>
      <c r="G24" s="5">
        <v>3520080</v>
      </c>
      <c r="H24" s="5">
        <v>52479920</v>
      </c>
    </row>
    <row r="25" spans="1:8" x14ac:dyDescent="0.25">
      <c r="A25" s="2" t="s">
        <v>67</v>
      </c>
      <c r="B25" s="3" t="s">
        <v>68</v>
      </c>
      <c r="C25" s="4" t="s">
        <v>69</v>
      </c>
      <c r="D25" s="5">
        <v>76000000</v>
      </c>
      <c r="E25" s="5">
        <v>56000000</v>
      </c>
      <c r="F25" s="5">
        <v>3520080</v>
      </c>
      <c r="G25" s="5">
        <v>3520080</v>
      </c>
      <c r="H25" s="5">
        <v>52479920</v>
      </c>
    </row>
    <row r="26" spans="1:8" s="8" customFormat="1" x14ac:dyDescent="0.25">
      <c r="A26" s="9" t="s">
        <v>70</v>
      </c>
      <c r="B26" s="10" t="s">
        <v>71</v>
      </c>
      <c r="C26" s="11" t="s">
        <v>72</v>
      </c>
      <c r="D26" s="12">
        <v>60000000</v>
      </c>
      <c r="E26" s="12">
        <v>40000000</v>
      </c>
      <c r="F26" s="12">
        <v>0</v>
      </c>
      <c r="G26" s="12">
        <v>0</v>
      </c>
      <c r="H26" s="12">
        <v>40000000</v>
      </c>
    </row>
    <row r="27" spans="1:8" s="8" customFormat="1" x14ac:dyDescent="0.25">
      <c r="A27" s="9" t="s">
        <v>73</v>
      </c>
      <c r="B27" s="10" t="s">
        <v>74</v>
      </c>
      <c r="C27" s="11" t="s">
        <v>75</v>
      </c>
      <c r="D27" s="12">
        <v>16000000</v>
      </c>
      <c r="E27" s="12">
        <v>16000000</v>
      </c>
      <c r="F27" s="12">
        <v>3520080</v>
      </c>
      <c r="G27" s="12">
        <v>3520080</v>
      </c>
      <c r="H27" s="12">
        <v>12479920</v>
      </c>
    </row>
    <row r="28" spans="1:8" x14ac:dyDescent="0.25">
      <c r="A28" s="2" t="s">
        <v>76</v>
      </c>
      <c r="B28" s="3" t="s">
        <v>77</v>
      </c>
      <c r="C28" s="4" t="s">
        <v>78</v>
      </c>
      <c r="D28" s="5">
        <v>193000000</v>
      </c>
      <c r="E28" s="5">
        <v>143000000</v>
      </c>
      <c r="F28" s="5">
        <v>12302947.9</v>
      </c>
      <c r="G28" s="5">
        <v>12302947.9</v>
      </c>
      <c r="H28" s="5">
        <v>130697052.09999999</v>
      </c>
    </row>
    <row r="29" spans="1:8" s="8" customFormat="1" x14ac:dyDescent="0.25">
      <c r="A29" s="9" t="s">
        <v>79</v>
      </c>
      <c r="B29" s="10" t="s">
        <v>80</v>
      </c>
      <c r="C29" s="11" t="s">
        <v>81</v>
      </c>
      <c r="D29" s="12">
        <v>65000000</v>
      </c>
      <c r="E29" s="12">
        <v>65000000</v>
      </c>
      <c r="F29" s="12">
        <v>0</v>
      </c>
      <c r="G29" s="12">
        <v>0</v>
      </c>
      <c r="H29" s="12">
        <v>65000000</v>
      </c>
    </row>
    <row r="30" spans="1:8" x14ac:dyDescent="0.25">
      <c r="A30" s="2" t="s">
        <v>82</v>
      </c>
      <c r="B30" s="3" t="s">
        <v>83</v>
      </c>
      <c r="C30" s="4" t="s">
        <v>84</v>
      </c>
      <c r="D30" s="5">
        <v>68000000</v>
      </c>
      <c r="E30" s="5">
        <v>18000000</v>
      </c>
      <c r="F30" s="5">
        <v>12302947.9</v>
      </c>
      <c r="G30" s="5">
        <v>12302947.9</v>
      </c>
      <c r="H30" s="5">
        <v>5697052.0999999996</v>
      </c>
    </row>
    <row r="31" spans="1:8" s="8" customFormat="1" x14ac:dyDescent="0.25">
      <c r="A31" s="9" t="s">
        <v>85</v>
      </c>
      <c r="B31" s="10" t="s">
        <v>86</v>
      </c>
      <c r="C31" s="11" t="s">
        <v>87</v>
      </c>
      <c r="D31" s="12"/>
      <c r="E31" s="12">
        <v>63000</v>
      </c>
      <c r="F31" s="12">
        <v>62947.9</v>
      </c>
      <c r="G31" s="12">
        <v>62947.9</v>
      </c>
      <c r="H31" s="12">
        <v>52.1</v>
      </c>
    </row>
    <row r="32" spans="1:8" s="8" customFormat="1" x14ac:dyDescent="0.25">
      <c r="A32" s="9" t="s">
        <v>88</v>
      </c>
      <c r="B32" s="10" t="s">
        <v>89</v>
      </c>
      <c r="C32" s="11" t="s">
        <v>90</v>
      </c>
      <c r="D32" s="12">
        <v>68000000</v>
      </c>
      <c r="E32" s="12">
        <v>17937000</v>
      </c>
      <c r="F32" s="12">
        <v>12240000</v>
      </c>
      <c r="G32" s="12">
        <v>12240000</v>
      </c>
      <c r="H32" s="12">
        <v>5697000</v>
      </c>
    </row>
    <row r="33" spans="1:8" x14ac:dyDescent="0.25">
      <c r="A33" s="2" t="s">
        <v>91</v>
      </c>
      <c r="B33" s="3" t="s">
        <v>92</v>
      </c>
      <c r="C33" s="4" t="s">
        <v>93</v>
      </c>
      <c r="D33" s="5">
        <v>60000000</v>
      </c>
      <c r="E33" s="5">
        <v>60000000</v>
      </c>
      <c r="F33" s="5">
        <v>0</v>
      </c>
      <c r="G33" s="5">
        <v>0</v>
      </c>
      <c r="H33" s="5">
        <v>60000000</v>
      </c>
    </row>
    <row r="34" spans="1:8" s="8" customFormat="1" x14ac:dyDescent="0.25">
      <c r="A34" s="9" t="s">
        <v>91</v>
      </c>
      <c r="B34" s="10" t="s">
        <v>94</v>
      </c>
      <c r="C34" s="11" t="s">
        <v>95</v>
      </c>
      <c r="D34" s="12">
        <v>60000000</v>
      </c>
      <c r="E34" s="12">
        <v>60000000</v>
      </c>
      <c r="F34" s="12">
        <v>0</v>
      </c>
      <c r="G34" s="12">
        <v>0</v>
      </c>
      <c r="H34" s="12">
        <v>60000000</v>
      </c>
    </row>
    <row r="35" spans="1:8" x14ac:dyDescent="0.25">
      <c r="A35" s="2" t="s">
        <v>96</v>
      </c>
      <c r="B35" s="3" t="s">
        <v>97</v>
      </c>
      <c r="C35" s="4" t="s">
        <v>98</v>
      </c>
      <c r="D35" s="5">
        <v>1150000000</v>
      </c>
      <c r="E35" s="5">
        <v>950000000</v>
      </c>
      <c r="F35" s="5">
        <v>0</v>
      </c>
      <c r="G35" s="5">
        <v>0</v>
      </c>
      <c r="H35" s="5">
        <v>950000000</v>
      </c>
    </row>
    <row r="36" spans="1:8" x14ac:dyDescent="0.25">
      <c r="A36" s="2" t="s">
        <v>99</v>
      </c>
      <c r="B36" s="3" t="s">
        <v>100</v>
      </c>
      <c r="C36" s="4" t="s">
        <v>101</v>
      </c>
      <c r="D36" s="5">
        <v>1150000000</v>
      </c>
      <c r="E36" s="5">
        <v>950000000</v>
      </c>
      <c r="F36" s="5">
        <v>0</v>
      </c>
      <c r="G36" s="5">
        <v>0</v>
      </c>
      <c r="H36" s="5">
        <v>950000000</v>
      </c>
    </row>
    <row r="37" spans="1:8" x14ac:dyDescent="0.25">
      <c r="A37" s="2" t="s">
        <v>46</v>
      </c>
      <c r="B37" s="3" t="s">
        <v>102</v>
      </c>
      <c r="C37" s="4" t="s">
        <v>103</v>
      </c>
      <c r="D37" s="5">
        <v>1150000000</v>
      </c>
      <c r="E37" s="5">
        <v>950000000</v>
      </c>
      <c r="F37" s="5">
        <v>0</v>
      </c>
      <c r="G37" s="5">
        <v>0</v>
      </c>
      <c r="H37" s="5">
        <v>950000000</v>
      </c>
    </row>
    <row r="38" spans="1:8" x14ac:dyDescent="0.25">
      <c r="A38" s="2" t="s">
        <v>104</v>
      </c>
      <c r="B38" s="3" t="s">
        <v>105</v>
      </c>
      <c r="C38" s="4" t="s">
        <v>106</v>
      </c>
      <c r="D38" s="5">
        <v>1150000000</v>
      </c>
      <c r="E38" s="5">
        <v>950000000</v>
      </c>
      <c r="F38" s="5">
        <v>0</v>
      </c>
      <c r="G38" s="5">
        <v>0</v>
      </c>
      <c r="H38" s="5">
        <v>950000000</v>
      </c>
    </row>
    <row r="39" spans="1:8" s="8" customFormat="1" x14ac:dyDescent="0.25">
      <c r="A39" s="9" t="s">
        <v>107</v>
      </c>
      <c r="B39" s="10" t="s">
        <v>108</v>
      </c>
      <c r="C39" s="11" t="s">
        <v>109</v>
      </c>
      <c r="D39" s="12">
        <v>1150000000</v>
      </c>
      <c r="E39" s="12">
        <v>950000000</v>
      </c>
      <c r="F39" s="12">
        <v>0</v>
      </c>
      <c r="G39" s="12">
        <v>0</v>
      </c>
      <c r="H39" s="12">
        <v>950000000</v>
      </c>
    </row>
    <row r="40" spans="1:8" x14ac:dyDescent="0.25">
      <c r="A40" s="2" t="s">
        <v>110</v>
      </c>
      <c r="B40" s="3" t="s">
        <v>111</v>
      </c>
      <c r="C40" s="4" t="s">
        <v>112</v>
      </c>
      <c r="D40" s="5">
        <v>180984000</v>
      </c>
      <c r="E40" s="5">
        <v>747010000</v>
      </c>
      <c r="F40" s="5">
        <v>719841016</v>
      </c>
      <c r="G40" s="5">
        <v>719841016</v>
      </c>
      <c r="H40" s="5">
        <v>27168984</v>
      </c>
    </row>
    <row r="41" spans="1:8" x14ac:dyDescent="0.25">
      <c r="A41" s="2" t="s">
        <v>113</v>
      </c>
      <c r="B41" s="3" t="s">
        <v>114</v>
      </c>
      <c r="C41" s="4" t="s">
        <v>115</v>
      </c>
      <c r="D41" s="5">
        <v>180984000</v>
      </c>
      <c r="E41" s="5">
        <v>747010000</v>
      </c>
      <c r="F41" s="5">
        <v>719841016</v>
      </c>
      <c r="G41" s="5">
        <v>719841016</v>
      </c>
      <c r="H41" s="5">
        <v>27168984</v>
      </c>
    </row>
    <row r="42" spans="1:8" x14ac:dyDescent="0.25">
      <c r="A42" s="2" t="s">
        <v>116</v>
      </c>
      <c r="B42" s="3" t="s">
        <v>117</v>
      </c>
      <c r="C42" s="4" t="s">
        <v>118</v>
      </c>
      <c r="D42" s="5">
        <v>180984000</v>
      </c>
      <c r="E42" s="5">
        <v>747010000</v>
      </c>
      <c r="F42" s="5">
        <v>719841016</v>
      </c>
      <c r="G42" s="5">
        <v>719841016</v>
      </c>
      <c r="H42" s="5">
        <v>27168984</v>
      </c>
    </row>
    <row r="43" spans="1:8" x14ac:dyDescent="0.25">
      <c r="A43" s="2" t="s">
        <v>113</v>
      </c>
      <c r="B43" s="3" t="s">
        <v>119</v>
      </c>
      <c r="C43" s="4" t="s">
        <v>120</v>
      </c>
      <c r="D43" s="5">
        <v>180984000</v>
      </c>
      <c r="E43" s="5">
        <v>747010000</v>
      </c>
      <c r="F43" s="5">
        <v>719841016</v>
      </c>
      <c r="G43" s="5">
        <v>719841016</v>
      </c>
      <c r="H43" s="5">
        <v>27168984</v>
      </c>
    </row>
    <row r="44" spans="1:8" s="8" customFormat="1" ht="25.5" x14ac:dyDescent="0.25">
      <c r="A44" s="9" t="s">
        <v>121</v>
      </c>
      <c r="B44" s="10" t="s">
        <v>122</v>
      </c>
      <c r="C44" s="11" t="s">
        <v>123</v>
      </c>
      <c r="D44" s="12">
        <v>984000</v>
      </c>
      <c r="E44" s="12">
        <v>984000</v>
      </c>
      <c r="F44" s="12">
        <v>300000</v>
      </c>
      <c r="G44" s="12">
        <v>300000</v>
      </c>
      <c r="H44" s="12">
        <v>684000</v>
      </c>
    </row>
    <row r="45" spans="1:8" s="8" customFormat="1" x14ac:dyDescent="0.25">
      <c r="A45" s="9" t="s">
        <v>124</v>
      </c>
      <c r="B45" s="10" t="s">
        <v>125</v>
      </c>
      <c r="C45" s="11" t="s">
        <v>126</v>
      </c>
      <c r="D45" s="12">
        <v>180000000</v>
      </c>
      <c r="E45" s="12">
        <v>746026000</v>
      </c>
      <c r="F45" s="12">
        <v>719541016</v>
      </c>
      <c r="G45" s="12">
        <v>719541016</v>
      </c>
      <c r="H45" s="12">
        <v>26484984</v>
      </c>
    </row>
    <row r="46" spans="1:8" x14ac:dyDescent="0.25">
      <c r="A46" s="2" t="s">
        <v>127</v>
      </c>
      <c r="B46" s="3" t="s">
        <v>18</v>
      </c>
      <c r="C46" s="4" t="s">
        <v>128</v>
      </c>
      <c r="D46" s="5">
        <v>1969984000</v>
      </c>
      <c r="E46" s="5">
        <v>2064010000</v>
      </c>
      <c r="F46" s="5">
        <v>746396003.89999998</v>
      </c>
      <c r="G46" s="5">
        <v>746396003.89999998</v>
      </c>
      <c r="H46" s="5">
        <v>1317613996.0999999</v>
      </c>
    </row>
    <row r="47" spans="1:8" x14ac:dyDescent="0.25">
      <c r="A47" s="2" t="s">
        <v>129</v>
      </c>
      <c r="B47" s="3" t="s">
        <v>18</v>
      </c>
      <c r="C47" s="4" t="s">
        <v>130</v>
      </c>
      <c r="D47" s="5">
        <v>3939968000</v>
      </c>
      <c r="E47" s="5">
        <v>4128020000</v>
      </c>
      <c r="F47" s="5">
        <v>2761473758.9000001</v>
      </c>
      <c r="G47" s="5">
        <v>2761473758.9000001</v>
      </c>
      <c r="H47" s="5">
        <v>1366546241.0999999</v>
      </c>
    </row>
  </sheetData>
  <mergeCells count="2">
    <mergeCell ref="A1:H1"/>
    <mergeCell ref="A2:H2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zoomScale="110" zoomScaleNormal="110" workbookViewId="0">
      <selection activeCell="D30" sqref="D30"/>
    </sheetView>
  </sheetViews>
  <sheetFormatPr defaultRowHeight="15" customHeight="1" x14ac:dyDescent="0.25"/>
  <cols>
    <col min="1" max="1" width="55.140625" style="8" customWidth="1"/>
    <col min="2" max="2" width="11.7109375" style="8" customWidth="1"/>
    <col min="3" max="3" width="17" style="8" customWidth="1"/>
    <col min="4" max="4" width="8.85546875" style="8" customWidth="1"/>
    <col min="5" max="6" width="17" style="8" customWidth="1"/>
    <col min="7" max="7" width="9.28515625" style="8" customWidth="1"/>
    <col min="8" max="8" width="15.5703125" style="8" customWidth="1"/>
    <col min="9" max="9" width="15.42578125" style="8" customWidth="1"/>
    <col min="10" max="10" width="9.140625" style="8" customWidth="1"/>
    <col min="11" max="16384" width="9.140625" style="8"/>
  </cols>
  <sheetData>
    <row r="1" spans="1:9" ht="49.5" customHeight="1" x14ac:dyDescent="0.25">
      <c r="A1" s="67" t="s">
        <v>138</v>
      </c>
      <c r="B1" s="67"/>
      <c r="C1" s="67"/>
      <c r="D1" s="67"/>
      <c r="E1" s="67"/>
      <c r="F1" s="67"/>
      <c r="G1" s="67"/>
      <c r="H1" s="67"/>
      <c r="I1" s="67"/>
    </row>
    <row r="2" spans="1:9" ht="1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</row>
    <row r="3" spans="1:9" ht="9.75" customHeight="1" thickBot="1" x14ac:dyDescent="0.3">
      <c r="A3" s="6"/>
      <c r="B3" s="6"/>
      <c r="C3" s="6"/>
      <c r="D3" s="6"/>
      <c r="E3" s="6"/>
      <c r="F3" s="6"/>
      <c r="G3" s="6"/>
      <c r="H3" s="6"/>
      <c r="I3" s="6"/>
    </row>
    <row r="4" spans="1:9" ht="18.75" customHeight="1" x14ac:dyDescent="0.25">
      <c r="A4" s="63" t="s">
        <v>1</v>
      </c>
      <c r="B4" s="65" t="s">
        <v>2</v>
      </c>
      <c r="C4" s="58" t="s">
        <v>132</v>
      </c>
      <c r="D4" s="59"/>
      <c r="E4" s="60"/>
      <c r="F4" s="61" t="s">
        <v>139</v>
      </c>
      <c r="G4" s="61"/>
      <c r="H4" s="62"/>
      <c r="I4" s="60"/>
    </row>
    <row r="5" spans="1:9" ht="39" customHeight="1" thickBot="1" x14ac:dyDescent="0.3">
      <c r="A5" s="64"/>
      <c r="B5" s="66"/>
      <c r="C5" s="24" t="s">
        <v>131</v>
      </c>
      <c r="D5" s="50" t="s">
        <v>137</v>
      </c>
      <c r="E5" s="25" t="s">
        <v>4</v>
      </c>
      <c r="F5" s="46" t="s">
        <v>131</v>
      </c>
      <c r="G5" s="50" t="s">
        <v>137</v>
      </c>
      <c r="H5" s="47" t="s">
        <v>133</v>
      </c>
      <c r="I5" s="48" t="s">
        <v>134</v>
      </c>
    </row>
    <row r="6" spans="1:9" x14ac:dyDescent="0.25">
      <c r="A6" s="22" t="s">
        <v>14</v>
      </c>
      <c r="B6" s="39" t="s">
        <v>15</v>
      </c>
      <c r="C6" s="23">
        <v>1586247</v>
      </c>
      <c r="D6" s="56">
        <f>+(C7+C9)/C26*100</f>
        <v>50</v>
      </c>
      <c r="E6" s="26">
        <v>1661469</v>
      </c>
      <c r="F6" s="36">
        <v>2173993</v>
      </c>
      <c r="G6" s="56">
        <f>+(F7+F9)/F26*100</f>
        <v>66.4206124866583</v>
      </c>
      <c r="H6" s="37">
        <f t="shared" ref="H6:H17" si="0">+F6/C6*100</f>
        <v>137.05261538713705</v>
      </c>
      <c r="I6" s="38">
        <f>+F6/E6*100</f>
        <v>130.84764145464044</v>
      </c>
    </row>
    <row r="7" spans="1:9" x14ac:dyDescent="0.25">
      <c r="A7" s="21" t="s">
        <v>17</v>
      </c>
      <c r="B7" s="40" t="s">
        <v>18</v>
      </c>
      <c r="C7" s="13">
        <f>+SUM(C6)</f>
        <v>1586247</v>
      </c>
      <c r="D7" s="54"/>
      <c r="E7" s="27">
        <f>+SUM(E6)</f>
        <v>1661469</v>
      </c>
      <c r="F7" s="13">
        <v>1812146</v>
      </c>
      <c r="G7" s="54"/>
      <c r="H7" s="5">
        <f t="shared" si="0"/>
        <v>114.24109864352778</v>
      </c>
      <c r="I7" s="14">
        <f>+F7/E7*100</f>
        <v>109.06890227864619</v>
      </c>
    </row>
    <row r="8" spans="1:9" x14ac:dyDescent="0.25">
      <c r="A8" s="20" t="s">
        <v>26</v>
      </c>
      <c r="B8" s="41" t="s">
        <v>27</v>
      </c>
      <c r="C8" s="15">
        <v>383737</v>
      </c>
      <c r="D8" s="54"/>
      <c r="E8" s="28">
        <v>402541</v>
      </c>
      <c r="F8" s="15">
        <v>530748</v>
      </c>
      <c r="G8" s="54"/>
      <c r="H8" s="12">
        <f t="shared" si="0"/>
        <v>138.31035318460297</v>
      </c>
      <c r="I8" s="16">
        <f>+F8/E8*100</f>
        <v>131.84942651804411</v>
      </c>
    </row>
    <row r="9" spans="1:9" x14ac:dyDescent="0.25">
      <c r="A9" s="21" t="s">
        <v>29</v>
      </c>
      <c r="B9" s="40" t="s">
        <v>18</v>
      </c>
      <c r="C9" s="13">
        <f>+SUM(C8)</f>
        <v>383737</v>
      </c>
      <c r="D9" s="57"/>
      <c r="E9" s="27">
        <f>+SUM(E8)</f>
        <v>402541</v>
      </c>
      <c r="F9" s="13">
        <v>453036</v>
      </c>
      <c r="G9" s="57"/>
      <c r="H9" s="5">
        <f t="shared" si="0"/>
        <v>118.0589831056166</v>
      </c>
      <c r="I9" s="14">
        <f>+F9/E9*100</f>
        <v>112.5440638344914</v>
      </c>
    </row>
    <row r="10" spans="1:9" x14ac:dyDescent="0.25">
      <c r="A10" s="20" t="s">
        <v>37</v>
      </c>
      <c r="B10" s="41" t="s">
        <v>38</v>
      </c>
      <c r="C10" s="15">
        <v>50000</v>
      </c>
      <c r="D10" s="53">
        <f>+C25/C26*100</f>
        <v>50</v>
      </c>
      <c r="E10" s="28">
        <v>20000</v>
      </c>
      <c r="F10" s="15">
        <v>50000</v>
      </c>
      <c r="G10" s="53">
        <f>+F25/F26*100</f>
        <v>33.5793875133417</v>
      </c>
      <c r="H10" s="12">
        <f t="shared" si="0"/>
        <v>100</v>
      </c>
      <c r="I10" s="16">
        <f t="shared" ref="I10:I25" si="1">+F10/E10*100</f>
        <v>250</v>
      </c>
    </row>
    <row r="11" spans="1:9" x14ac:dyDescent="0.25">
      <c r="A11" s="20" t="s">
        <v>40</v>
      </c>
      <c r="B11" s="41" t="s">
        <v>41</v>
      </c>
      <c r="C11" s="15">
        <v>200000</v>
      </c>
      <c r="D11" s="54"/>
      <c r="E11" s="28">
        <v>51000</v>
      </c>
      <c r="F11" s="15">
        <v>100000</v>
      </c>
      <c r="G11" s="54"/>
      <c r="H11" s="12">
        <f t="shared" si="0"/>
        <v>50</v>
      </c>
      <c r="I11" s="16">
        <f t="shared" si="1"/>
        <v>196.07843137254901</v>
      </c>
    </row>
    <row r="12" spans="1:9" x14ac:dyDescent="0.25">
      <c r="A12" s="20" t="s">
        <v>52</v>
      </c>
      <c r="B12" s="41" t="s">
        <v>53</v>
      </c>
      <c r="C12" s="15">
        <v>20000</v>
      </c>
      <c r="D12" s="54"/>
      <c r="E12" s="28">
        <v>20000</v>
      </c>
      <c r="F12" s="15">
        <v>25000</v>
      </c>
      <c r="G12" s="54"/>
      <c r="H12" s="12">
        <f t="shared" si="0"/>
        <v>125</v>
      </c>
      <c r="I12" s="16">
        <f t="shared" si="1"/>
        <v>125</v>
      </c>
    </row>
    <row r="13" spans="1:9" x14ac:dyDescent="0.25">
      <c r="A13" s="20" t="s">
        <v>55</v>
      </c>
      <c r="B13" s="41" t="s">
        <v>56</v>
      </c>
      <c r="C13" s="15">
        <v>60000</v>
      </c>
      <c r="D13" s="54"/>
      <c r="E13" s="28">
        <v>37000</v>
      </c>
      <c r="F13" s="15">
        <v>60000</v>
      </c>
      <c r="G13" s="54"/>
      <c r="H13" s="12">
        <f t="shared" si="0"/>
        <v>100</v>
      </c>
      <c r="I13" s="16">
        <f t="shared" si="1"/>
        <v>162.16216216216216</v>
      </c>
    </row>
    <row r="14" spans="1:9" x14ac:dyDescent="0.25">
      <c r="A14" s="20" t="s">
        <v>58</v>
      </c>
      <c r="B14" s="41" t="s">
        <v>59</v>
      </c>
      <c r="C14" s="15">
        <v>40000</v>
      </c>
      <c r="D14" s="54"/>
      <c r="E14" s="28">
        <v>40000</v>
      </c>
      <c r="F14" s="15">
        <v>60000</v>
      </c>
      <c r="G14" s="54"/>
      <c r="H14" s="12">
        <f t="shared" si="0"/>
        <v>150</v>
      </c>
      <c r="I14" s="16">
        <f t="shared" si="1"/>
        <v>150</v>
      </c>
    </row>
    <row r="15" spans="1:9" x14ac:dyDescent="0.25">
      <c r="A15" s="20" t="s">
        <v>70</v>
      </c>
      <c r="B15" s="41" t="s">
        <v>71</v>
      </c>
      <c r="C15" s="15">
        <v>60000</v>
      </c>
      <c r="D15" s="54"/>
      <c r="E15" s="28">
        <v>40000</v>
      </c>
      <c r="F15" s="15">
        <v>60000</v>
      </c>
      <c r="G15" s="54"/>
      <c r="H15" s="12">
        <f t="shared" si="0"/>
        <v>100</v>
      </c>
      <c r="I15" s="16">
        <f t="shared" si="1"/>
        <v>150</v>
      </c>
    </row>
    <row r="16" spans="1:9" x14ac:dyDescent="0.25">
      <c r="A16" s="20" t="s">
        <v>73</v>
      </c>
      <c r="B16" s="41" t="s">
        <v>74</v>
      </c>
      <c r="C16" s="15">
        <v>16000</v>
      </c>
      <c r="D16" s="54"/>
      <c r="E16" s="28">
        <v>16000</v>
      </c>
      <c r="F16" s="15">
        <v>17600</v>
      </c>
      <c r="G16" s="54"/>
      <c r="H16" s="12">
        <f t="shared" si="0"/>
        <v>110.00000000000001</v>
      </c>
      <c r="I16" s="16">
        <f t="shared" si="1"/>
        <v>110.00000000000001</v>
      </c>
    </row>
    <row r="17" spans="1:9" x14ac:dyDescent="0.25">
      <c r="A17" s="20" t="s">
        <v>79</v>
      </c>
      <c r="B17" s="41" t="s">
        <v>80</v>
      </c>
      <c r="C17" s="15">
        <v>65000</v>
      </c>
      <c r="D17" s="54"/>
      <c r="E17" s="28">
        <v>65000</v>
      </c>
      <c r="F17" s="15">
        <v>65000</v>
      </c>
      <c r="G17" s="54"/>
      <c r="H17" s="12">
        <f t="shared" si="0"/>
        <v>100</v>
      </c>
      <c r="I17" s="16">
        <f t="shared" si="1"/>
        <v>100</v>
      </c>
    </row>
    <row r="18" spans="1:9" x14ac:dyDescent="0.25">
      <c r="A18" s="20" t="s">
        <v>85</v>
      </c>
      <c r="B18" s="41" t="s">
        <v>86</v>
      </c>
      <c r="C18" s="15">
        <v>0</v>
      </c>
      <c r="D18" s="54"/>
      <c r="E18" s="28">
        <v>63</v>
      </c>
      <c r="F18" s="15"/>
      <c r="G18" s="54"/>
      <c r="H18" s="12">
        <v>0</v>
      </c>
      <c r="I18" s="16">
        <f t="shared" si="1"/>
        <v>0</v>
      </c>
    </row>
    <row r="19" spans="1:9" x14ac:dyDescent="0.25">
      <c r="A19" s="20" t="s">
        <v>88</v>
      </c>
      <c r="B19" s="41" t="s">
        <v>89</v>
      </c>
      <c r="C19" s="15">
        <v>68000</v>
      </c>
      <c r="D19" s="54"/>
      <c r="E19" s="28">
        <v>17937</v>
      </c>
      <c r="F19" s="15"/>
      <c r="G19" s="54"/>
      <c r="H19" s="12">
        <f>+F19/C19*100</f>
        <v>0</v>
      </c>
      <c r="I19" s="16">
        <f t="shared" si="1"/>
        <v>0</v>
      </c>
    </row>
    <row r="20" spans="1:9" x14ac:dyDescent="0.25">
      <c r="A20" s="20" t="s">
        <v>91</v>
      </c>
      <c r="B20" s="41" t="s">
        <v>94</v>
      </c>
      <c r="C20" s="15">
        <v>60000</v>
      </c>
      <c r="D20" s="54"/>
      <c r="E20" s="28">
        <v>60000</v>
      </c>
      <c r="F20" s="15">
        <v>83000</v>
      </c>
      <c r="G20" s="54"/>
      <c r="H20" s="12">
        <f>+F20/C20*100</f>
        <v>138.33333333333334</v>
      </c>
      <c r="I20" s="16">
        <f t="shared" si="1"/>
        <v>138.33333333333334</v>
      </c>
    </row>
    <row r="21" spans="1:9" ht="27.75" customHeight="1" x14ac:dyDescent="0.25">
      <c r="A21" s="35" t="s">
        <v>136</v>
      </c>
      <c r="B21" s="41" t="s">
        <v>135</v>
      </c>
      <c r="C21" s="15">
        <v>0</v>
      </c>
      <c r="D21" s="54"/>
      <c r="E21" s="28">
        <v>0</v>
      </c>
      <c r="F21" s="15">
        <v>70000</v>
      </c>
      <c r="G21" s="54"/>
      <c r="H21" s="12">
        <v>0</v>
      </c>
      <c r="I21" s="16">
        <v>0</v>
      </c>
    </row>
    <row r="22" spans="1:9" x14ac:dyDescent="0.25">
      <c r="A22" s="20" t="s">
        <v>107</v>
      </c>
      <c r="B22" s="41" t="s">
        <v>108</v>
      </c>
      <c r="C22" s="15">
        <v>1150000</v>
      </c>
      <c r="D22" s="54"/>
      <c r="E22" s="28">
        <v>950000</v>
      </c>
      <c r="F22" s="15">
        <v>70000</v>
      </c>
      <c r="G22" s="54"/>
      <c r="H22" s="12">
        <f>+F22/C22*100</f>
        <v>6.0869565217391308</v>
      </c>
      <c r="I22" s="16">
        <f t="shared" si="1"/>
        <v>7.3684210526315779</v>
      </c>
    </row>
    <row r="23" spans="1:9" ht="27.75" customHeight="1" x14ac:dyDescent="0.25">
      <c r="A23" s="20" t="s">
        <v>121</v>
      </c>
      <c r="B23" s="41" t="s">
        <v>122</v>
      </c>
      <c r="C23" s="15">
        <v>984</v>
      </c>
      <c r="D23" s="54"/>
      <c r="E23" s="28">
        <v>984</v>
      </c>
      <c r="F23" s="15">
        <v>1009</v>
      </c>
      <c r="G23" s="54"/>
      <c r="H23" s="12">
        <f>+F23/C23*100</f>
        <v>102.54065040650406</v>
      </c>
      <c r="I23" s="16">
        <f t="shared" si="1"/>
        <v>102.54065040650406</v>
      </c>
    </row>
    <row r="24" spans="1:9" x14ac:dyDescent="0.25">
      <c r="A24" s="20" t="s">
        <v>124</v>
      </c>
      <c r="B24" s="41" t="s">
        <v>125</v>
      </c>
      <c r="C24" s="15">
        <v>180000</v>
      </c>
      <c r="D24" s="54"/>
      <c r="E24" s="28">
        <v>746026</v>
      </c>
      <c r="F24" s="15">
        <v>240000</v>
      </c>
      <c r="G24" s="54"/>
      <c r="H24" s="12">
        <f>+F24/C24*100</f>
        <v>133.33333333333331</v>
      </c>
      <c r="I24" s="16">
        <f t="shared" si="1"/>
        <v>32.170460546951446</v>
      </c>
    </row>
    <row r="25" spans="1:9" ht="15.75" thickBot="1" x14ac:dyDescent="0.3">
      <c r="A25" s="29" t="s">
        <v>127</v>
      </c>
      <c r="B25" s="42" t="s">
        <v>18</v>
      </c>
      <c r="C25" s="17">
        <f>SUM(C10:C24)</f>
        <v>1969984</v>
      </c>
      <c r="D25" s="55"/>
      <c r="E25" s="45">
        <f t="shared" ref="E25" si="2">SUM(E10:E24)</f>
        <v>2064010</v>
      </c>
      <c r="F25" s="17">
        <v>1145178</v>
      </c>
      <c r="G25" s="55"/>
      <c r="H25" s="19">
        <f>+F25/C25*100</f>
        <v>58.131335076833111</v>
      </c>
      <c r="I25" s="18">
        <f t="shared" si="1"/>
        <v>55.483161418791568</v>
      </c>
    </row>
    <row r="26" spans="1:9" ht="24.75" customHeight="1" thickBot="1" x14ac:dyDescent="0.3">
      <c r="A26" s="30" t="s">
        <v>129</v>
      </c>
      <c r="B26" s="31" t="s">
        <v>18</v>
      </c>
      <c r="C26" s="43">
        <f>+C7+C9+C25</f>
        <v>3939968</v>
      </c>
      <c r="D26" s="51">
        <f>+D10+D6</f>
        <v>100</v>
      </c>
      <c r="E26" s="44">
        <f t="shared" ref="E26:F26" si="3">+E7+E9+E25</f>
        <v>4128020</v>
      </c>
      <c r="F26" s="32">
        <f t="shared" si="3"/>
        <v>3410360</v>
      </c>
      <c r="G26" s="51">
        <f>+G10+G6</f>
        <v>100</v>
      </c>
      <c r="H26" s="34">
        <f>+F26/C26*100</f>
        <v>86.558063415743476</v>
      </c>
      <c r="I26" s="33">
        <f t="shared" ref="I26" si="4">+F26/E26*100</f>
        <v>82.614909811483471</v>
      </c>
    </row>
    <row r="27" spans="1:9" ht="15" customHeight="1" x14ac:dyDescent="0.25">
      <c r="F27" s="49"/>
      <c r="G27" s="49"/>
    </row>
  </sheetData>
  <mergeCells count="10">
    <mergeCell ref="D10:D25"/>
    <mergeCell ref="D6:D9"/>
    <mergeCell ref="G6:G9"/>
    <mergeCell ref="G10:G25"/>
    <mergeCell ref="A1:I1"/>
    <mergeCell ref="A2:I2"/>
    <mergeCell ref="C4:E4"/>
    <mergeCell ref="F4:I4"/>
    <mergeCell ref="A4:A5"/>
    <mergeCell ref="B4:B5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</vt:lpstr>
      <vt:lpstr>Отчет (2)</vt:lpstr>
      <vt:lpstr>'Отчет (2)'!OnDate</vt:lpstr>
      <vt:lpstr>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2021-09-06T04:08:15Z</dcterms:created>
  <dcterms:modified xsi:type="dcterms:W3CDTF">2024-02-03T06:34:32Z</dcterms:modified>
</cp:coreProperties>
</file>